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<sst xmlns="http://schemas.openxmlformats.org/spreadsheetml/2006/main" count="168" uniqueCount="113">
  <si>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</si>
  <si>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</si>
  <si>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</si>
  <si>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</si>
  <si>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</si>
  <si>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</si>
  <si>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</si>
  <si>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</si>
  <si>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</si>
  <si>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</si>
  <si>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</si>
  <si>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</si>
  <si>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</si>
  <si>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</si>
  <si>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</si>
  <si>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</si>
  <si>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</si>
  <si>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</si>
  <si>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</si>
  <si>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</si>
  <si>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</si>
  <si>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</si>
  <si>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</si>
  <si>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</si>
  <si>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</si>
  <si>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</si>
  <si>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</si>
  <si>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</si>
  <si>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</si>
  <si>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</si>
  <si>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</si>
  <si>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</si>
  <si>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</si>
  <si>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</si>
  <si>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</si>
  <si>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</si>
  <si>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</si>
  <si>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</si>
  <si>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</si>
  <si>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</si>
  <si>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</si>
  <si>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</si>
  <si>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</si>
  <si>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</si>
  <si>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</si>
  <si>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</si>
  <si>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</si>
  <si>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</si>
  <si>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</si>
  <si>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</si>
  <si>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</si>
  <si>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</si>
  <si>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</si>
  <si>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</si>
  <si>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</si>
  <si>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</si>
  <si>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</si>
  <si>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</si>
  <si>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</si>
  <si>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</si>
  <si>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</si>
  <si>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</si>
  <si>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</si>
  <si>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</si>
  <si>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</si>
  <si>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</si>
  <si>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</si>
  <si>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</si>
  <si>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</si>
  <si>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</si>
  <si>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</si>
  <si>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</si>
  <si>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</si>
  <si>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</si>
  <si>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</si>
  <si>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</si>
  <si>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</si>
  <si>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</si>
  <si>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</si>
  <si>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</si>
  <si>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</si>
  <si>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</si>
  <si>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</si>
  <si>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</si>
  <si>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</si>
  <si>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</si>
  <si>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</si>
  <si>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</si>
  <si>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</si>
  <si>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</si>
  <si>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</si>
  <si>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</si>
  <si>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</si>
  <si>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</si>
  <si>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</si>
  <si>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</si>
  <si>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</si>
  <si>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</si>
  <si>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</si>
  <si>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</si>
  <si>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</si>
  <si>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</si>
  <si>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</si>
  <si>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</si>
  <si>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</si>
  <si>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</si>
  <si>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</si>
  <si>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</si>
  <si>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</si>
  <si>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</si>
  <si>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</si>
  <si>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</si>
  <si>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12.08.2019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</si>
</sst>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128644</c:v>
                </c:pt>
              </c:numCache>
            </c:numRef>
          </c:val>
          <c:shape val="box"/>
        </c:ser>
        <c:shape val="box"/>
        <c:axId val="47274154"/>
        <c:axId val="22814203"/>
      </c:bar3D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542751.7</c:v>
                </c:pt>
              </c:numCache>
            </c:numRef>
          </c:val>
          <c:shape val="box"/>
        </c:ser>
        <c:shape val="box"/>
        <c:axId val="4001236"/>
        <c:axId val="36011125"/>
      </c:bar3D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236322.73699999994</c:v>
                </c:pt>
              </c:numCache>
            </c:numRef>
          </c:val>
          <c:shape val="box"/>
        </c:ser>
        <c:shape val="box"/>
        <c:axId val="55664670"/>
        <c:axId val="31219983"/>
      </c:bar3D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14933.499999999998</c:v>
                </c:pt>
              </c:numCache>
            </c:numRef>
          </c:val>
          <c:shape val="box"/>
        </c:ser>
        <c:shape val="box"/>
        <c:axId val="12544392"/>
        <c:axId val="45790665"/>
      </c:bar3D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26368.800000000007</c:v>
                </c:pt>
              </c:numCache>
            </c:numRef>
          </c:val>
          <c:shape val="box"/>
        </c:ser>
        <c:shape val="box"/>
        <c:axId val="9462802"/>
        <c:axId val="18056355"/>
      </c:bar3D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6355"/>
        <c:crosses val="autoZero"/>
        <c:auto val="1"/>
        <c:lblOffset val="100"/>
        <c:tickLblSkip val="2"/>
        <c:noMultiLvlLbl val="0"/>
      </c:catAx>
      <c:valAx>
        <c:axId val="1805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6668.699999999999</c:v>
                </c:pt>
              </c:numCache>
            </c:numRef>
          </c:val>
          <c:shape val="box"/>
        </c:ser>
        <c:shape val="box"/>
        <c:axId val="28289468"/>
        <c:axId val="53278621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62230.99999999999</c:v>
                </c:pt>
              </c:numCache>
            </c:numRef>
          </c:val>
          <c:shape val="box"/>
        </c:ser>
        <c:shape val="box"/>
        <c:axId val="9745542"/>
        <c:axId val="20601015"/>
      </c:bar3D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542751.7</c:v>
                </c:pt>
                <c:pt idx="1">
                  <c:v>236322.73699999994</c:v>
                </c:pt>
                <c:pt idx="2">
                  <c:v>14933.499999999998</c:v>
                </c:pt>
                <c:pt idx="3">
                  <c:v>26368.800000000007</c:v>
                </c:pt>
                <c:pt idx="4">
                  <c:v>6668.699999999999</c:v>
                </c:pt>
                <c:pt idx="5">
                  <c:v>128644</c:v>
                </c:pt>
                <c:pt idx="6">
                  <c:v>62230.99999999999</c:v>
                </c:pt>
              </c:numCache>
            </c:numRef>
          </c:val>
          <c:shape val="box"/>
        </c:ser>
        <c:shape val="box"/>
        <c:axId val="51191408"/>
        <c:axId val="58069489"/>
      </c:bar3D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1251636.2000000002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604778.6000000001</c:v>
                </c:pt>
                <c:pt idx="1">
                  <c:v>64058.79999999996</c:v>
                </c:pt>
                <c:pt idx="2">
                  <c:v>27363.4</c:v>
                </c:pt>
                <c:pt idx="3">
                  <c:v>46689.56000000001</c:v>
                </c:pt>
                <c:pt idx="4">
                  <c:v>38.49999999999999</c:v>
                </c:pt>
                <c:pt idx="5">
                  <c:v>691800.8967899999</c:v>
                </c:pt>
              </c:numCache>
            </c:numRef>
          </c:val>
          <c:shape val="box"/>
        </c:ser>
        <c:shape val="box"/>
        <c:axId val="52863354"/>
        <c:axId val="6008139"/>
      </c:bar3D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4" sqref="D154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</f>
        <v>631216.9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</f>
        <v>542751.7</v>
      </c>
      <c r="E6" s="3">
        <f>D6/D156*100</f>
        <v>37.82954228358156</v>
      </c>
      <c r="F6" s="3">
        <f>D6/B6*100</f>
        <v>85.98497600428632</v>
      </c>
      <c r="G6" s="3">
        <f aca="true" t="shared" si="0" ref="G6:G43">D6/C6*100</f>
        <v>58.87072474055203</v>
      </c>
      <c r="H6" s="36">
        <f aca="true" t="shared" si="1" ref="H6:H12">B6-D6</f>
        <v>88465.20000000007</v>
      </c>
      <c r="I6" s="36">
        <f aca="true" t="shared" si="2" ref="I6:I43">C6-D6</f>
        <v>379186.5</v>
      </c>
      <c r="J6" s="128"/>
      <c r="L6" s="129">
        <f>H6-H7</f>
        <v>62712.50000000009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</f>
        <v>189614.80000000002</v>
      </c>
      <c r="E7" s="120">
        <f>D7/D6*100</f>
        <v>34.93582793015665</v>
      </c>
      <c r="F7" s="120">
        <f>D7/B7*100</f>
        <v>88.04243908667743</v>
      </c>
      <c r="G7" s="120">
        <f>D7/C7*100</f>
        <v>63.424933285255456</v>
      </c>
      <c r="H7" s="119">
        <f t="shared" si="1"/>
        <v>25752.699999999983</v>
      </c>
      <c r="I7" s="119">
        <f t="shared" si="2"/>
        <v>109344.6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</f>
        <v>446373.1000000001</v>
      </c>
      <c r="E8" s="92">
        <f>D8/D6*100</f>
        <v>82.24259822677665</v>
      </c>
      <c r="F8" s="92">
        <f>D8/B8*100</f>
        <v>88.17300412111166</v>
      </c>
      <c r="G8" s="92">
        <f t="shared" si="0"/>
        <v>61.193758737841065</v>
      </c>
      <c r="H8" s="90">
        <f t="shared" si="1"/>
        <v>59873.79999999993</v>
      </c>
      <c r="I8" s="90">
        <f t="shared" si="2"/>
        <v>283069.09999999986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0.006927661396546524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</f>
        <v>25219.6</v>
      </c>
      <c r="E10" s="92">
        <f>D10/D6*100</f>
        <v>4.646618333945338</v>
      </c>
      <c r="F10" s="92">
        <f aca="true" t="shared" si="3" ref="F10:F41">D10/B10*100</f>
        <v>88.4873407062258</v>
      </c>
      <c r="G10" s="92">
        <f t="shared" si="0"/>
        <v>58.05643672392598</v>
      </c>
      <c r="H10" s="90">
        <f t="shared" si="1"/>
        <v>3281.2000000000007</v>
      </c>
      <c r="I10" s="90">
        <f t="shared" si="2"/>
        <v>18220.200000000004</v>
      </c>
    </row>
    <row r="11" spans="1:9" s="128" customFormat="1" ht="18">
      <c r="A11" s="88" t="s">
        <v>0</v>
      </c>
      <c r="B11" s="31">
        <v>61585.5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</f>
        <v>50005.399999999965</v>
      </c>
      <c r="E11" s="92">
        <f>D11/D6*100</f>
        <v>9.213310616991151</v>
      </c>
      <c r="F11" s="92">
        <f t="shared" si="3"/>
        <v>81.19671026459145</v>
      </c>
      <c r="G11" s="92">
        <f t="shared" si="0"/>
        <v>50.8921447297715</v>
      </c>
      <c r="H11" s="90">
        <f t="shared" si="1"/>
        <v>11580.100000000035</v>
      </c>
      <c r="I11" s="90">
        <f t="shared" si="2"/>
        <v>48252.20000000004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</f>
        <v>6871.6</v>
      </c>
      <c r="E12" s="92">
        <f>D12/D6*100</f>
        <v>1.2660669694816251</v>
      </c>
      <c r="F12" s="92">
        <f t="shared" si="3"/>
        <v>82.28672702016574</v>
      </c>
      <c r="G12" s="92">
        <f t="shared" si="0"/>
        <v>52.90118942222565</v>
      </c>
      <c r="H12" s="90">
        <f t="shared" si="1"/>
        <v>1479.199999999999</v>
      </c>
      <c r="I12" s="90">
        <f t="shared" si="2"/>
        <v>6117.9</v>
      </c>
    </row>
    <row r="13" spans="1:9" s="128" customFormat="1" ht="18.75" thickBot="1">
      <c r="A13" s="88" t="s">
        <v>25</v>
      </c>
      <c r="B13" s="32">
        <f>B6-B8-B9-B10-B11-B12</f>
        <v>26481.2</v>
      </c>
      <c r="C13" s="32">
        <f>C6-C8-C9-C10-C11-C12</f>
        <v>37704.19999999998</v>
      </c>
      <c r="D13" s="32">
        <f>D6-D8-D9-D10-D11-D12</f>
        <v>14244.399999999883</v>
      </c>
      <c r="E13" s="92">
        <f>D13/D6*100</f>
        <v>2.6244781914086834</v>
      </c>
      <c r="F13" s="92">
        <f t="shared" si="3"/>
        <v>53.79061371841111</v>
      </c>
      <c r="G13" s="92">
        <f t="shared" si="0"/>
        <v>37.779345537101676</v>
      </c>
      <c r="H13" s="90">
        <f aca="true" t="shared" si="4" ref="H13:H44">B13-D13</f>
        <v>12236.800000000118</v>
      </c>
      <c r="I13" s="90">
        <f t="shared" si="2"/>
        <v>23459.800000000097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v>284941.3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</f>
        <v>236322.73699999994</v>
      </c>
      <c r="E18" s="3">
        <f>D18/D156*100</f>
        <v>16.47158538962333</v>
      </c>
      <c r="F18" s="3">
        <f>D18/B18*100</f>
        <v>82.93734077860947</v>
      </c>
      <c r="G18" s="3">
        <f t="shared" si="0"/>
        <v>56.47487695253314</v>
      </c>
      <c r="H18" s="149">
        <f t="shared" si="4"/>
        <v>48618.56300000005</v>
      </c>
      <c r="I18" s="36">
        <f t="shared" si="2"/>
        <v>182133.66300000015</v>
      </c>
      <c r="J18" s="128"/>
      <c r="L18" s="129">
        <f>H18-H19</f>
        <v>32442.500000000073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</f>
        <v>120628.23700000001</v>
      </c>
      <c r="E19" s="120">
        <f>D19/D18*100</f>
        <v>51.04385575899963</v>
      </c>
      <c r="F19" s="120">
        <f t="shared" si="3"/>
        <v>88.17576421208983</v>
      </c>
      <c r="G19" s="120">
        <f t="shared" si="0"/>
        <v>58.74100501519068</v>
      </c>
      <c r="H19" s="119">
        <f t="shared" si="4"/>
        <v>16176.06299999998</v>
      </c>
      <c r="I19" s="119">
        <f t="shared" si="2"/>
        <v>84727.86300000003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0.21013636110688755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284263</v>
      </c>
      <c r="C25" s="32">
        <f>C18-C24</f>
        <v>417457.00000000006</v>
      </c>
      <c r="D25" s="32">
        <f>D18-D24</f>
        <v>235826.13699999993</v>
      </c>
      <c r="E25" s="92">
        <f>D25/D18*100</f>
        <v>99.78986363889311</v>
      </c>
      <c r="F25" s="92">
        <f t="shared" si="3"/>
        <v>82.9605460436286</v>
      </c>
      <c r="G25" s="92">
        <f t="shared" si="0"/>
        <v>56.491120522592716</v>
      </c>
      <c r="H25" s="90">
        <f t="shared" si="4"/>
        <v>48436.86300000007</v>
      </c>
      <c r="I25" s="90">
        <f t="shared" si="2"/>
        <v>181630.86300000013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</f>
        <v>14933.499999999998</v>
      </c>
      <c r="E33" s="3">
        <f>D33/D156*100</f>
        <v>1.0408580382002768</v>
      </c>
      <c r="F33" s="3">
        <f>D33/B33*100</f>
        <v>83.31984980276849</v>
      </c>
      <c r="G33" s="148">
        <f t="shared" si="0"/>
        <v>54.83403099067342</v>
      </c>
      <c r="H33" s="149">
        <f t="shared" si="4"/>
        <v>2989.6000000000004</v>
      </c>
      <c r="I33" s="36">
        <f t="shared" si="2"/>
        <v>12300.500000000002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</f>
        <v>8390.2</v>
      </c>
      <c r="E34" s="92">
        <f>D34/D33*100</f>
        <v>56.18374794924165</v>
      </c>
      <c r="F34" s="92">
        <f t="shared" si="3"/>
        <v>86.37224624253655</v>
      </c>
      <c r="G34" s="92">
        <f t="shared" si="0"/>
        <v>58.85464161955135</v>
      </c>
      <c r="H34" s="90">
        <f t="shared" si="4"/>
        <v>1323.7999999999993</v>
      </c>
      <c r="I34" s="90">
        <f t="shared" si="2"/>
        <v>5865.5999999999985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0.3649512840258479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</f>
        <v>1001.7000000000002</v>
      </c>
      <c r="E36" s="92">
        <f>D36/D33*100</f>
        <v>6.707737636856733</v>
      </c>
      <c r="F36" s="92">
        <f t="shared" si="3"/>
        <v>83.34997503744384</v>
      </c>
      <c r="G36" s="92">
        <f t="shared" si="0"/>
        <v>47.97184042909822</v>
      </c>
      <c r="H36" s="90">
        <f t="shared" si="4"/>
        <v>200.10000000000002</v>
      </c>
      <c r="I36" s="90">
        <f t="shared" si="2"/>
        <v>1086.4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1.6881508018883722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0.6274483543710451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5141.299999999997</v>
      </c>
      <c r="E39" s="92">
        <f>D39/D33*100</f>
        <v>34.42796397361636</v>
      </c>
      <c r="F39" s="92">
        <f t="shared" si="3"/>
        <v>81.3020858041969</v>
      </c>
      <c r="G39" s="92">
        <f t="shared" si="0"/>
        <v>53.84405927632609</v>
      </c>
      <c r="H39" s="90">
        <f t="shared" si="4"/>
        <v>1182.4000000000005</v>
      </c>
      <c r="I39" s="90">
        <f t="shared" si="2"/>
        <v>4407.200000000003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0.031573890334129676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</f>
        <v>9513.1</v>
      </c>
      <c r="E46" s="3">
        <f>D46/D156*100</f>
        <v>0.6630586669704394</v>
      </c>
      <c r="F46" s="3">
        <f>D46/B46*100</f>
        <v>85.28027538973205</v>
      </c>
      <c r="G46" s="3">
        <f aca="true" t="shared" si="5" ref="G46:G78">D46/C46*100</f>
        <v>56.28786802991576</v>
      </c>
      <c r="H46" s="36">
        <f>B46-D46</f>
        <v>1642</v>
      </c>
      <c r="I46" s="36">
        <f aca="true" t="shared" si="6" ref="I46:I79">C46-D46</f>
        <v>7387.699999999995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</f>
        <v>8664.4</v>
      </c>
      <c r="E47" s="92">
        <f>D47/D46*100</f>
        <v>91.0786179058351</v>
      </c>
      <c r="F47" s="92">
        <f aca="true" t="shared" si="7" ref="F47:F76">D47/B47*100</f>
        <v>86.01095933926301</v>
      </c>
      <c r="G47" s="92">
        <f t="shared" si="5"/>
        <v>56.73797877007903</v>
      </c>
      <c r="H47" s="90">
        <f aca="true" t="shared" si="8" ref="H47:H76">B47-D47</f>
        <v>1409.2000000000007</v>
      </c>
      <c r="I47" s="90">
        <f t="shared" si="6"/>
        <v>6606.5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0.009460638487979733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0.601276135013823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5.7604776571254375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242.60000000000073</v>
      </c>
      <c r="E51" s="92">
        <f>D51/D46*100</f>
        <v>2.550167663537656</v>
      </c>
      <c r="F51" s="92">
        <f t="shared" si="7"/>
        <v>79.75016436554921</v>
      </c>
      <c r="G51" s="92">
        <f t="shared" si="5"/>
        <v>46.33307868602035</v>
      </c>
      <c r="H51" s="90">
        <f t="shared" si="8"/>
        <v>61.59999999999931</v>
      </c>
      <c r="I51" s="90">
        <f t="shared" si="6"/>
        <v>280.99999999999534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</f>
        <v>26368.800000000007</v>
      </c>
      <c r="E52" s="3">
        <f>D52/D156*100</f>
        <v>1.8378931555024256</v>
      </c>
      <c r="F52" s="3">
        <f>D52/B52*100</f>
        <v>74.8271830554263</v>
      </c>
      <c r="G52" s="3">
        <f t="shared" si="5"/>
        <v>51.247526907633656</v>
      </c>
      <c r="H52" s="36">
        <f>B52-D52</f>
        <v>8870.799999999992</v>
      </c>
      <c r="I52" s="36">
        <f t="shared" si="6"/>
        <v>25084.999999999996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</f>
        <v>15648.000000000002</v>
      </c>
      <c r="E53" s="92">
        <f>D53/D52*100</f>
        <v>59.34285974333302</v>
      </c>
      <c r="F53" s="92">
        <f t="shared" si="7"/>
        <v>85.43070220455763</v>
      </c>
      <c r="G53" s="92">
        <f t="shared" si="5"/>
        <v>60.277581962950556</v>
      </c>
      <c r="H53" s="90">
        <f t="shared" si="8"/>
        <v>2668.5999999999967</v>
      </c>
      <c r="I53" s="90">
        <f t="shared" si="6"/>
        <v>10311.9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6.123524771699889</v>
      </c>
      <c r="F55" s="92">
        <f t="shared" si="7"/>
        <v>59.569836936471646</v>
      </c>
      <c r="G55" s="92">
        <f t="shared" si="5"/>
        <v>39.555620881409084</v>
      </c>
      <c r="H55" s="90">
        <f t="shared" si="8"/>
        <v>1095.8999999999999</v>
      </c>
      <c r="I55" s="90">
        <f t="shared" si="6"/>
        <v>2467.3999999999996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</f>
        <v>707.5999999999998</v>
      </c>
      <c r="E56" s="92">
        <f>D56/D52*100</f>
        <v>2.6834744091502065</v>
      </c>
      <c r="F56" s="92">
        <f t="shared" si="7"/>
        <v>84.2983083154634</v>
      </c>
      <c r="G56" s="92">
        <f t="shared" si="5"/>
        <v>50.13106624158695</v>
      </c>
      <c r="H56" s="90">
        <f t="shared" si="8"/>
        <v>131.80000000000018</v>
      </c>
      <c r="I56" s="90">
        <f t="shared" si="6"/>
        <v>703.9000000000002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5.495130608901428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6949.500000000004</v>
      </c>
      <c r="E58" s="92">
        <f>D58/D52*100</f>
        <v>26.355010466915452</v>
      </c>
      <c r="F58" s="92">
        <f t="shared" si="7"/>
        <v>64.67478804686704</v>
      </c>
      <c r="G58" s="92">
        <f t="shared" si="5"/>
        <v>42.62477076037023</v>
      </c>
      <c r="H58" s="90">
        <f>B58-D58</f>
        <v>3795.7999999999956</v>
      </c>
      <c r="I58" s="90">
        <f>C58-D58</f>
        <v>9354.399999999998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</f>
        <v>6668.699999999999</v>
      </c>
      <c r="E60" s="3">
        <f>D60/D156*100</f>
        <v>0.4648053034684559</v>
      </c>
      <c r="F60" s="3">
        <f>D60/B60*100</f>
        <v>89.98866488543436</v>
      </c>
      <c r="G60" s="3">
        <f t="shared" si="5"/>
        <v>75.3193507945651</v>
      </c>
      <c r="H60" s="36">
        <f>B60-D60</f>
        <v>741.9000000000015</v>
      </c>
      <c r="I60" s="36">
        <f t="shared" si="6"/>
        <v>2185.2000000000007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</f>
        <v>2125.9000000000005</v>
      </c>
      <c r="E61" s="92">
        <f>D61/D60*100</f>
        <v>31.878776973023243</v>
      </c>
      <c r="F61" s="92">
        <f t="shared" si="7"/>
        <v>86.37656427758819</v>
      </c>
      <c r="G61" s="92">
        <f t="shared" si="5"/>
        <v>58.61479500399792</v>
      </c>
      <c r="H61" s="90">
        <f t="shared" si="8"/>
        <v>335.2999999999997</v>
      </c>
      <c r="I61" s="90">
        <f t="shared" si="6"/>
        <v>1500.9999999999995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6.2590909772519385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</f>
        <v>250.70000000000002</v>
      </c>
      <c r="E63" s="92">
        <f>D63/D60*100</f>
        <v>3.7593533972138506</v>
      </c>
      <c r="F63" s="92">
        <f t="shared" si="7"/>
        <v>77.3526689293428</v>
      </c>
      <c r="G63" s="92">
        <f t="shared" si="5"/>
        <v>52.74563433620871</v>
      </c>
      <c r="H63" s="90">
        <f t="shared" si="8"/>
        <v>73.4</v>
      </c>
      <c r="I63" s="90">
        <f t="shared" si="6"/>
        <v>224.6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51.49579378289623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440.5999999999982</v>
      </c>
      <c r="E65" s="92">
        <f>D65/D60*100</f>
        <v>6.606984869614742</v>
      </c>
      <c r="F65" s="92">
        <f t="shared" si="7"/>
        <v>57.13174273858903</v>
      </c>
      <c r="G65" s="92">
        <f t="shared" si="5"/>
        <v>49.08645276292315</v>
      </c>
      <c r="H65" s="90">
        <f t="shared" si="8"/>
        <v>330.60000000000116</v>
      </c>
      <c r="I65" s="90">
        <f t="shared" si="6"/>
        <v>457.0000000000017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0.0173063950771841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</f>
        <v>128644</v>
      </c>
      <c r="E92" s="3">
        <f>D92/D156*100</f>
        <v>8.966427258595536</v>
      </c>
      <c r="F92" s="3">
        <f aca="true" t="shared" si="11" ref="F92:F98">D92/B92*100</f>
        <v>85.70650034011045</v>
      </c>
      <c r="G92" s="3">
        <f t="shared" si="9"/>
        <v>59.22228058537269</v>
      </c>
      <c r="H92" s="36">
        <f aca="true" t="shared" si="12" ref="H92:H98">B92-D92</f>
        <v>21454.29999999999</v>
      </c>
      <c r="I92" s="36">
        <f t="shared" si="10"/>
        <v>88578.29999999999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</f>
        <v>121920.89999999998</v>
      </c>
      <c r="E93" s="92">
        <f>D93/D92*100</f>
        <v>94.773872081092</v>
      </c>
      <c r="F93" s="92">
        <f t="shared" si="11"/>
        <v>86.18187832978603</v>
      </c>
      <c r="G93" s="92">
        <f t="shared" si="9"/>
        <v>59.82652790338321</v>
      </c>
      <c r="H93" s="90">
        <f t="shared" si="12"/>
        <v>19548.40000000001</v>
      </c>
      <c r="I93" s="90">
        <f t="shared" si="10"/>
        <v>81869.80000000003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</f>
        <v>1411.8000000000002</v>
      </c>
      <c r="E94" s="92">
        <f>D94/D92*100</f>
        <v>1.0974472186810114</v>
      </c>
      <c r="F94" s="92">
        <f t="shared" si="11"/>
        <v>90.77348421526393</v>
      </c>
      <c r="G94" s="92">
        <f t="shared" si="9"/>
        <v>52.19802565903798</v>
      </c>
      <c r="H94" s="90">
        <f t="shared" si="12"/>
        <v>143.5</v>
      </c>
      <c r="I94" s="90">
        <f t="shared" si="10"/>
        <v>1292.8999999999996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7073.7</v>
      </c>
      <c r="C96" s="108">
        <f>C92-C93-C94-C95</f>
        <v>10726.899999999976</v>
      </c>
      <c r="D96" s="108">
        <f>D92-D93-D94-D95</f>
        <v>5311.30000000002</v>
      </c>
      <c r="E96" s="92">
        <f>D96/D92*100</f>
        <v>4.128680700226998</v>
      </c>
      <c r="F96" s="92">
        <f t="shared" si="11"/>
        <v>75.08517466106875</v>
      </c>
      <c r="G96" s="92">
        <f>D96/C96*100</f>
        <v>49.51383904017034</v>
      </c>
      <c r="H96" s="90">
        <f t="shared" si="12"/>
        <v>1762.3999999999796</v>
      </c>
      <c r="I96" s="90">
        <f>C96-D96</f>
        <v>5415.599999999956</v>
      </c>
    </row>
    <row r="97" spans="1:10" ht="18.75">
      <c r="A97" s="74" t="s">
        <v>10</v>
      </c>
      <c r="B97" s="82">
        <v>69783.4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</f>
        <v>62230.99999999999</v>
      </c>
      <c r="E97" s="73">
        <f>D97/D156*100</f>
        <v>4.3374718970932085</v>
      </c>
      <c r="F97" s="75">
        <f t="shared" si="11"/>
        <v>89.17736882983633</v>
      </c>
      <c r="G97" s="72">
        <f>D97/C97*100</f>
        <v>46.58737781584094</v>
      </c>
      <c r="H97" s="76">
        <f t="shared" si="12"/>
        <v>7552.4000000000015</v>
      </c>
      <c r="I97" s="78">
        <f>C97-D97</f>
        <v>71348.1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14.686249618357412</v>
      </c>
      <c r="F98" s="115">
        <f t="shared" si="11"/>
        <v>83.3058363488866</v>
      </c>
      <c r="G98" s="116">
        <f>D98/C98*100</f>
        <v>55.807676807151665</v>
      </c>
      <c r="H98" s="117">
        <f t="shared" si="12"/>
        <v>1831.5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</f>
        <v>37516.90000000001</v>
      </c>
      <c r="E104" s="16">
        <f>D104/D156*100</f>
        <v>2.61491056573181</v>
      </c>
      <c r="F104" s="16">
        <f>D104/B104*100</f>
        <v>75.59395117823071</v>
      </c>
      <c r="G104" s="16">
        <f aca="true" t="shared" si="13" ref="G104:G154">D104/C104*100</f>
        <v>50.86388989064445</v>
      </c>
      <c r="H104" s="60">
        <f aca="true" t="shared" si="14" ref="H104:H154">B104-D104</f>
        <v>12112.599999999991</v>
      </c>
      <c r="I104" s="60">
        <f aca="true" t="shared" si="15" ref="I104:I154">C104-D104</f>
        <v>36242.5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</f>
        <v>167.6</v>
      </c>
      <c r="E105" s="101">
        <f>D105/D104*100</f>
        <v>0.4467320061092466</v>
      </c>
      <c r="F105" s="92">
        <f>D105/B105*100</f>
        <v>51.37952176578803</v>
      </c>
      <c r="G105" s="101">
        <f>D105/C105*100</f>
        <v>30.83149374540103</v>
      </c>
      <c r="H105" s="100">
        <f t="shared" si="14"/>
        <v>158.59999999999891</v>
      </c>
      <c r="I105" s="100">
        <f t="shared" si="15"/>
        <v>376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</f>
        <v>34220.460000000014</v>
      </c>
      <c r="E106" s="92">
        <f>D106/D104*100</f>
        <v>91.21345313711954</v>
      </c>
      <c r="F106" s="92">
        <f aca="true" t="shared" si="16" ref="F106:F154">D106/B106*100</f>
        <v>77.21362298958468</v>
      </c>
      <c r="G106" s="92">
        <f t="shared" si="13"/>
        <v>52.30366900262128</v>
      </c>
      <c r="H106" s="90">
        <f t="shared" si="14"/>
        <v>10098.739999999983</v>
      </c>
      <c r="I106" s="90">
        <f t="shared" si="15"/>
        <v>31206.039999999994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3128.8399999999965</v>
      </c>
      <c r="E108" s="105">
        <f>D108/D104*100</f>
        <v>8.339814856771204</v>
      </c>
      <c r="F108" s="105">
        <f t="shared" si="16"/>
        <v>62.776429044360924</v>
      </c>
      <c r="G108" s="105">
        <f t="shared" si="13"/>
        <v>40.168436188104174</v>
      </c>
      <c r="H108" s="166">
        <f t="shared" si="14"/>
        <v>1855.2600000000093</v>
      </c>
      <c r="I108" s="106">
        <f t="shared" si="15"/>
        <v>4660.459999999999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394844.8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369078.01979000005</v>
      </c>
      <c r="E109" s="63">
        <f>D109/D156*100</f>
        <v>25.724567155821642</v>
      </c>
      <c r="F109" s="63">
        <f>D109/B109*100</f>
        <v>93.4742004428069</v>
      </c>
      <c r="G109" s="63">
        <f t="shared" si="13"/>
        <v>57.93130388355916</v>
      </c>
      <c r="H109" s="62">
        <f t="shared" si="14"/>
        <v>25766.78020999994</v>
      </c>
      <c r="I109" s="62">
        <f t="shared" si="15"/>
        <v>268017.98020999995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</f>
        <v>1822.0999999999997</v>
      </c>
      <c r="E110" s="85">
        <f>D110/D109*100</f>
        <v>0.49368965430039635</v>
      </c>
      <c r="F110" s="85">
        <f t="shared" si="16"/>
        <v>65.68493150684931</v>
      </c>
      <c r="G110" s="85">
        <f t="shared" si="13"/>
        <v>36.56118947769728</v>
      </c>
      <c r="H110" s="86">
        <f t="shared" si="14"/>
        <v>951.9000000000003</v>
      </c>
      <c r="I110" s="86">
        <f t="shared" si="15"/>
        <v>3161.6000000000004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41.33143076669777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</f>
        <v>3126.1</v>
      </c>
      <c r="E116" s="85">
        <f>D116/D109*100</f>
        <v>0.8470024852140219</v>
      </c>
      <c r="F116" s="85">
        <f t="shared" si="16"/>
        <v>80.05582729391277</v>
      </c>
      <c r="G116" s="85">
        <f t="shared" si="13"/>
        <v>54.03616123902372</v>
      </c>
      <c r="H116" s="86">
        <f t="shared" si="14"/>
        <v>778.8000000000002</v>
      </c>
      <c r="I116" s="86">
        <f t="shared" si="15"/>
        <v>2659.1</v>
      </c>
      <c r="K116" s="150">
        <f>H124+H143</f>
        <v>522.5999999999997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0.13742351828174149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0.020131244890247216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0.02655265140301786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14461.8</v>
      </c>
      <c r="C127" s="159">
        <f>6156.2+17413.5-8000</f>
        <v>15569.7</v>
      </c>
      <c r="D127" s="160">
        <f>871.9+408.1+585.9+900.5+901.8+879.7+893+994.8+887.7+852.4+0.1+789.7+988.1+754.9+941.7+788.3+949.6</f>
        <v>13388.2</v>
      </c>
      <c r="E127" s="161">
        <f>D127/D109*100</f>
        <v>3.6274715052437125</v>
      </c>
      <c r="F127" s="162">
        <f t="shared" si="16"/>
        <v>92.57630447108937</v>
      </c>
      <c r="G127" s="162">
        <f t="shared" si="13"/>
        <v>85.98881160202187</v>
      </c>
      <c r="H127" s="163">
        <f t="shared" si="14"/>
        <v>1073.5999999999985</v>
      </c>
      <c r="I127" s="163">
        <f t="shared" si="15"/>
        <v>2181.5</v>
      </c>
      <c r="J127" s="164"/>
      <c r="K127" s="165">
        <f>H110+H113+H116+H121+H123+H129+H130+H132+H134+H138+H139+H141+H150+H70+H128</f>
        <v>3966.56538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0.0005960799294555031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364.29999999999995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0.058605494882375146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203+174+113.5+76.2+55.5+17.2+64.2+103.9+40.9+12.5+10.2+13.3+28.3+0.1+10.1</f>
        <v>922.9000000000001</v>
      </c>
      <c r="E138" s="95">
        <f>D138/D109*100</f>
        <v>0.25005553040658357</v>
      </c>
      <c r="F138" s="85">
        <f t="shared" si="16"/>
        <v>72.28226817042608</v>
      </c>
      <c r="G138" s="85">
        <f t="shared" si="13"/>
        <v>31.131725417439704</v>
      </c>
      <c r="H138" s="86">
        <f t="shared" si="14"/>
        <v>353.89999999999986</v>
      </c>
      <c r="I138" s="86">
        <f t="shared" si="15"/>
        <v>2041.6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</f>
        <v>73.89999999999999</v>
      </c>
      <c r="E139" s="95">
        <f>D139/D109*100</f>
        <v>0.020022866721255306</v>
      </c>
      <c r="F139" s="85">
        <f t="shared" si="16"/>
        <v>32.13043478260869</v>
      </c>
      <c r="G139" s="85">
        <f t="shared" si="13"/>
        <v>21.114285714285714</v>
      </c>
      <c r="H139" s="86">
        <f t="shared" si="14"/>
        <v>156.10000000000002</v>
      </c>
      <c r="I139" s="86">
        <f t="shared" si="15"/>
        <v>276.1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</f>
        <v>5.9</v>
      </c>
      <c r="E140" s="92"/>
      <c r="F140" s="85">
        <f>D140/B140*100</f>
        <v>7.375000000000001</v>
      </c>
      <c r="G140" s="92">
        <f>D140/C140*100</f>
        <v>5.363636363636364</v>
      </c>
      <c r="H140" s="90">
        <f>B140-D140</f>
        <v>74.1</v>
      </c>
      <c r="I140" s="90">
        <f>C140-D140</f>
        <v>104.1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0.06739350670124608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</f>
        <v>1356.5000000000002</v>
      </c>
      <c r="E143" s="95">
        <f>D143/D109*100</f>
        <v>0.3675374655938137</v>
      </c>
      <c r="F143" s="85">
        <f t="shared" si="16"/>
        <v>82.95114046352353</v>
      </c>
      <c r="G143" s="85">
        <f t="shared" si="13"/>
        <v>59.94785221849037</v>
      </c>
      <c r="H143" s="86">
        <f t="shared" si="14"/>
        <v>278.7999999999997</v>
      </c>
      <c r="I143" s="86">
        <f t="shared" si="15"/>
        <v>906.3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</f>
        <v>1085.9</v>
      </c>
      <c r="E144" s="92">
        <f>D144/D143*100</f>
        <v>80.05160339107998</v>
      </c>
      <c r="F144" s="92">
        <f t="shared" si="16"/>
        <v>83.02622524657849</v>
      </c>
      <c r="G144" s="92">
        <f t="shared" si="13"/>
        <v>58.15036949769734</v>
      </c>
      <c r="H144" s="90">
        <f t="shared" si="14"/>
        <v>222</v>
      </c>
      <c r="I144" s="90">
        <f t="shared" si="15"/>
        <v>781.5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</f>
        <v>27.000000000000007</v>
      </c>
      <c r="E145" s="92">
        <f>D145/D143*100</f>
        <v>1.9904165130851459</v>
      </c>
      <c r="F145" s="92">
        <f t="shared" si="16"/>
        <v>90.90909090909093</v>
      </c>
      <c r="G145" s="92">
        <f>D145/C145*100</f>
        <v>56.250000000000014</v>
      </c>
      <c r="H145" s="90">
        <f t="shared" si="14"/>
        <v>2.6999999999999957</v>
      </c>
      <c r="I145" s="90">
        <f t="shared" si="15"/>
        <v>20.999999999999993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0.2603785510030629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v>131836.8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</f>
        <v>117683.70000000001</v>
      </c>
      <c r="E148" s="95">
        <f>D148/D109*100</f>
        <v>31.885859815483</v>
      </c>
      <c r="F148" s="85">
        <f t="shared" si="16"/>
        <v>89.26468178839293</v>
      </c>
      <c r="G148" s="85">
        <f t="shared" si="13"/>
        <v>79.96832081998929</v>
      </c>
      <c r="H148" s="86">
        <f t="shared" si="14"/>
        <v>14153.099999999977</v>
      </c>
      <c r="I148" s="86">
        <f t="shared" si="15"/>
        <v>29479.199999999983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0.014983281863131508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11245.6</v>
      </c>
      <c r="C152" s="93">
        <f>509.5+13731.5</f>
        <v>14241</v>
      </c>
      <c r="D152" s="94">
        <f>469.6+898.6+871.8+55+430.7+600.4+36+430.7-0.1+542+60.6+1510.5+423.8+77.7+719.5+23.4+379.6+98.9+504+871.8+627.7+0.1+17.7</f>
        <v>9650.000000000002</v>
      </c>
      <c r="E152" s="95">
        <f>D152/D109*100</f>
        <v>2.6146233269298205</v>
      </c>
      <c r="F152" s="85">
        <f t="shared" si="16"/>
        <v>85.81133954613361</v>
      </c>
      <c r="G152" s="85">
        <f t="shared" si="13"/>
        <v>67.76209535847202</v>
      </c>
      <c r="H152" s="86">
        <f t="shared" si="14"/>
        <v>1595.5999999999985</v>
      </c>
      <c r="I152" s="86">
        <f t="shared" si="15"/>
        <v>4590.999999999998</v>
      </c>
    </row>
    <row r="153" spans="1:9" s="96" customFormat="1" ht="19.5" customHeight="1">
      <c r="A153" s="145" t="s">
        <v>48</v>
      </c>
      <c r="B153" s="146">
        <v>178130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</f>
        <v>177379.08516999998</v>
      </c>
      <c r="E153" s="95">
        <f>D153/D109*100</f>
        <v>48.060051170461485</v>
      </c>
      <c r="F153" s="85">
        <f t="shared" si="16"/>
        <v>99.57844561275472</v>
      </c>
      <c r="G153" s="85">
        <f t="shared" si="13"/>
        <v>48.00013778529826</v>
      </c>
      <c r="H153" s="86">
        <f t="shared" si="14"/>
        <v>750.9148300000234</v>
      </c>
      <c r="I153" s="86">
        <f>C153-D153</f>
        <v>192159.61483000003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</f>
        <v>41509.600000000006</v>
      </c>
      <c r="E154" s="95">
        <f>D154/D109*100</f>
        <v>11.246836108966434</v>
      </c>
      <c r="F154" s="85">
        <f t="shared" si="16"/>
        <v>91.66666666666667</v>
      </c>
      <c r="G154" s="85">
        <f t="shared" si="13"/>
        <v>61.110931174089075</v>
      </c>
      <c r="H154" s="86">
        <f t="shared" si="14"/>
        <v>3773.5999999999985</v>
      </c>
      <c r="I154" s="86">
        <f t="shared" si="15"/>
        <v>26415.399999999994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407296.21979000006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1434729.75679</v>
      </c>
      <c r="E156" s="25">
        <v>100</v>
      </c>
      <c r="F156" s="3">
        <f>D156/B156*100</f>
        <v>86.7790714771449</v>
      </c>
      <c r="G156" s="3">
        <f aca="true" t="shared" si="17" ref="G156:G162">D156/C156*100</f>
        <v>57.2065275409008</v>
      </c>
      <c r="H156" s="36">
        <f>B156-D156</f>
        <v>218583.34320999985</v>
      </c>
      <c r="I156" s="36">
        <f aca="true" t="shared" si="18" ref="I156:I162">C156-D156</f>
        <v>1073252.84321</v>
      </c>
      <c r="K156" s="129">
        <f>D156-114199.9-202905.8-214631.3-204053.8-222765.5+11.7-231911.7-174259.3</f>
        <v>70014.15678999998</v>
      </c>
    </row>
    <row r="157" spans="1:9" ht="18.75">
      <c r="A157" s="15" t="s">
        <v>5</v>
      </c>
      <c r="B157" s="47">
        <f>B8+B20+B34+B53+B61+B93+B117+B122+B47+B144+B135+B105</f>
        <v>690318.2999999999</v>
      </c>
      <c r="C157" s="47">
        <f>C8+C20+C34+C53+C61+C93+C117+C122+C47+C144+C135+C105</f>
        <v>995482.1</v>
      </c>
      <c r="D157" s="47">
        <f>D8+D20+D34+D53+D61+D93+D117+D122+D47+D144+D135+D105</f>
        <v>604778.6000000001</v>
      </c>
      <c r="E157" s="6">
        <f>D157/D156*100</f>
        <v>42.15278850514013</v>
      </c>
      <c r="F157" s="6">
        <f aca="true" t="shared" si="19" ref="F157:F162">D157/B157*100</f>
        <v>87.6086582088292</v>
      </c>
      <c r="G157" s="6">
        <f t="shared" si="17"/>
        <v>60.75233296510305</v>
      </c>
      <c r="H157" s="48">
        <f aca="true" t="shared" si="20" ref="H157:H162">B157-D157</f>
        <v>85539.69999999984</v>
      </c>
      <c r="I157" s="57">
        <f t="shared" si="18"/>
        <v>390703.4999999999</v>
      </c>
    </row>
    <row r="158" spans="1:9" ht="18.75">
      <c r="A158" s="15" t="s">
        <v>0</v>
      </c>
      <c r="B158" s="86">
        <f>B11+B23+B36+B56+B63+B94+B50+B145+B111+B114+B98+B142+B131</f>
        <v>78827.4</v>
      </c>
      <c r="C158" s="86">
        <f>C11+C23+C36+C56+C63+C94+C50+C145+C111+C114+C98+C142+C131</f>
        <v>125217.3</v>
      </c>
      <c r="D158" s="86">
        <f>D11+D23+D36+D56+D63+D94+D50+D145+D111+D114+D98+D142+D131</f>
        <v>64058.79999999996</v>
      </c>
      <c r="E158" s="6">
        <f>D158/D156*100</f>
        <v>4.464868711116876</v>
      </c>
      <c r="F158" s="6">
        <f t="shared" si="19"/>
        <v>81.26463640815244</v>
      </c>
      <c r="G158" s="6">
        <f t="shared" si="17"/>
        <v>51.15810674723058</v>
      </c>
      <c r="H158" s="48">
        <f>B158-D158</f>
        <v>14768.600000000035</v>
      </c>
      <c r="I158" s="57">
        <f t="shared" si="18"/>
        <v>61158.500000000044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27363.4</v>
      </c>
      <c r="E159" s="6">
        <f>D159/D156*100</f>
        <v>1.9072163151631876</v>
      </c>
      <c r="F159" s="6">
        <f t="shared" si="19"/>
        <v>86.18855182797189</v>
      </c>
      <c r="G159" s="6">
        <f t="shared" si="17"/>
        <v>56.88537233876685</v>
      </c>
      <c r="H159" s="48">
        <f t="shared" si="20"/>
        <v>4384.9000000000015</v>
      </c>
      <c r="I159" s="57">
        <f t="shared" si="18"/>
        <v>20739.300000000003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46689.56000000001</v>
      </c>
      <c r="E160" s="6">
        <f>D160/D156*100</f>
        <v>3.254240722271011</v>
      </c>
      <c r="F160" s="6">
        <f>D160/B160*100</f>
        <v>77.80037325868163</v>
      </c>
      <c r="G160" s="6">
        <f t="shared" si="17"/>
        <v>53.407472312271366</v>
      </c>
      <c r="H160" s="48">
        <f>B160-D160</f>
        <v>13322.43999999998</v>
      </c>
      <c r="I160" s="57">
        <f t="shared" si="18"/>
        <v>40731.84000000001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0.002683432180715215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792354.4999999999</v>
      </c>
      <c r="C162" s="59">
        <f>C156-C157-C158-C159-C160-C161</f>
        <v>1251636.2000000002</v>
      </c>
      <c r="D162" s="59">
        <f>D156-D157-D158-D159-D160-D161</f>
        <v>691800.8967899999</v>
      </c>
      <c r="E162" s="28">
        <f>D162/D156*100</f>
        <v>48.21820231412808</v>
      </c>
      <c r="F162" s="28">
        <f t="shared" si="19"/>
        <v>87.30951825098488</v>
      </c>
      <c r="G162" s="28">
        <f t="shared" si="17"/>
        <v>55.2717232683107</v>
      </c>
      <c r="H162" s="80">
        <f t="shared" si="20"/>
        <v>100553.60320999997</v>
      </c>
      <c r="I162" s="80">
        <f t="shared" si="18"/>
        <v>559835.3032100003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1434729.75679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1434729.75679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2019-08-13T05:36:11Z</cp:lastPrinted>
  <dcterms:created xsi:type="dcterms:W3CDTF">2000-06-20T04:48:00Z</dcterms:created>
  <dcterms:modified xsi:type="dcterms:W3CDTF">2019-08-13T06:36:09Z</dcterms:modified>
  <cp:category/>
  <cp:version/>
  <cp:contentType/>
  <cp:contentStatus/>
</cp:coreProperties>
</file>